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480" yWindow="105" windowWidth="27795" windowHeight="12600" activeTab="1"/>
  </bookViews>
  <sheets>
    <sheet name="Splošna določila" sheetId="2" r:id="rId1"/>
    <sheet name="popis" sheetId="1" r:id="rId2"/>
    <sheet name="Sheet3" sheetId="3" r:id="rId3"/>
  </sheets>
  <calcPr calcId="145621"/>
</workbook>
</file>

<file path=xl/calcChain.xml><?xml version="1.0" encoding="utf-8"?>
<calcChain xmlns="http://schemas.openxmlformats.org/spreadsheetml/2006/main">
  <c r="F47" i="1" l="1"/>
  <c r="F56" i="1"/>
  <c r="D62" i="1"/>
  <c r="D59" i="1"/>
  <c r="F101" i="1"/>
  <c r="D101" i="1"/>
  <c r="F92" i="1"/>
  <c r="D92" i="1"/>
  <c r="F77" i="1"/>
  <c r="F62" i="1" l="1"/>
  <c r="F59" i="1"/>
  <c r="D68" i="1"/>
  <c r="F68" i="1" s="1"/>
  <c r="D65" i="1"/>
  <c r="F65" i="1" s="1"/>
  <c r="F50" i="1" l="1"/>
  <c r="F44" i="1"/>
  <c r="F41" i="1"/>
  <c r="F38" i="1"/>
  <c r="F35" i="1"/>
  <c r="F32" i="1"/>
  <c r="F29" i="1"/>
  <c r="F26" i="1"/>
  <c r="D53" i="1"/>
  <c r="F53" i="1" s="1"/>
  <c r="D23" i="1"/>
  <c r="F23" i="1" s="1"/>
  <c r="F122" i="1" l="1"/>
  <c r="F119" i="1"/>
  <c r="F85" i="1"/>
  <c r="F116" i="1"/>
  <c r="F95" i="1" l="1"/>
  <c r="D98" i="1"/>
  <c r="F98" i="1"/>
  <c r="F131" i="1"/>
  <c r="F128" i="1"/>
  <c r="F8" i="1"/>
  <c r="F74" i="1" l="1"/>
  <c r="F71" i="1"/>
  <c r="F20" i="1"/>
  <c r="F89" i="1"/>
  <c r="F113" i="1"/>
  <c r="D104" i="1"/>
  <c r="F17" i="1"/>
  <c r="F5" i="1" l="1"/>
  <c r="F125" i="1"/>
  <c r="F110" i="1"/>
  <c r="F80" i="1" l="1"/>
  <c r="F11" i="1"/>
  <c r="D83" i="1"/>
  <c r="F83" i="1" s="1"/>
  <c r="F107" i="1"/>
  <c r="F104" i="1"/>
  <c r="D14" i="1"/>
  <c r="F14" i="1" s="1"/>
  <c r="E133" i="1" l="1"/>
  <c r="F133" i="1" s="1"/>
  <c r="F135" i="1" s="1"/>
</calcChain>
</file>

<file path=xl/sharedStrings.xml><?xml version="1.0" encoding="utf-8"?>
<sst xmlns="http://schemas.openxmlformats.org/spreadsheetml/2006/main" count="169" uniqueCount="133">
  <si>
    <t>m3</t>
  </si>
  <si>
    <t>količina</t>
  </si>
  <si>
    <t>Rušenje obstoječe AB plošče med kineto in ploščadjo, vključno z iznosom iz objekta, nakladanjem na prevozno sredstvo in odvozom na deponijo, s plačilom stroškov deponiranja</t>
  </si>
  <si>
    <t>Enostranski opaž stropa kinete, vključno z dobavo opaža, čiščenjem in pospravljanjem</t>
  </si>
  <si>
    <t>m2</t>
  </si>
  <si>
    <t>kpl</t>
  </si>
  <si>
    <t>m</t>
  </si>
  <si>
    <t>cene so brez DDV</t>
  </si>
  <si>
    <t>Rušenje AB roba obstoječe betonske plošče, vključno z rezanjem armature, nakladanjem na prevozno sredstvo, odvozom na deponijo in plačilom deponije.</t>
  </si>
  <si>
    <t>Opaž AB podstavka v strojnici, vključno z dobavo opaža, čiščenjem in pospravljanjem</t>
  </si>
  <si>
    <t>Dobava in montaža armature nadvišanja betonske plošče</t>
  </si>
  <si>
    <t>kg</t>
  </si>
  <si>
    <t>SPLOŠNE ZAHTEVE ZA IZDELAVO PONUDBE</t>
  </si>
  <si>
    <t>PRI PRIPRAVI PONUDBE JE POTREBNO UPOŠTEVATI SPODNJE TOČKE SPLOŠNIH ZAHTEV ZA IZDELAVO PONUDBE, KI SE NE ZARAČUNAVAJO POSEBEJ</t>
  </si>
  <si>
    <t>V kolikor je že katerakoli od spodaj navedenih del navedena tudi v popisih, veljajo splošne zahteve za izdelavo ponudbe navedane spodaj.</t>
  </si>
  <si>
    <t>Vsa spodaj navedena dela, v kolikor niso ovrednotena v samostojni postavki, je treba vključiti v cenah na enoto postavke.</t>
  </si>
  <si>
    <t>1.</t>
  </si>
  <si>
    <t>Čiščenje terena pred in po gradnji ter priprava in organizacija gradbišča. Stroške zaključnih del na gradbišču z odvozom odvečnega materiala in stroške vzpostavitve prvotnega stanja, kjer bo to potrebno.</t>
  </si>
  <si>
    <t>2.</t>
  </si>
  <si>
    <t>Postavitev gradbiščne table skladno s trenutno veljavnimi predpisi.</t>
  </si>
  <si>
    <t>3.</t>
  </si>
  <si>
    <t>Stroške vseh potrebnih ukrepov, ki so predpisana in določena z veljavnimi predpisi o varstvu pri delu in varstvom pred požarom, ki jih mora izvajalec obvezno upoštevati.</t>
  </si>
  <si>
    <t>4.</t>
  </si>
  <si>
    <t>Sanacija škode na objektih ob gradbišču, ki jo povzroči izvajalec.</t>
  </si>
  <si>
    <t>5.</t>
  </si>
  <si>
    <t xml:space="preserve">Ponovna vzpostavitev odstranjenih mejnikov, ki jih je izvajalec odstranil izven delovnega pasu. </t>
  </si>
  <si>
    <t>6.</t>
  </si>
  <si>
    <t>Poročila o kakovostni vgradnji.</t>
  </si>
  <si>
    <t>7.</t>
  </si>
  <si>
    <t>Vsi stroški trajnega deponiranja gradbenega materiala.</t>
  </si>
  <si>
    <t>8.</t>
  </si>
  <si>
    <t>Izdelava izvedenskega mnenja za objekte na katerih bi zaradi izgradnje komunalne infrastrukture lahko prišlo do poškodb (s predhodnim posvetovanjem s predstavnikom naročnika - z nadzorom).</t>
  </si>
  <si>
    <t>9.</t>
  </si>
  <si>
    <t>Sanacija oz. povrnitev v prvotno stanje vseh dostopnih poti, ki jih bo izvajalec uporabljal za vso gradbiščno logistiko.</t>
  </si>
  <si>
    <t>10.</t>
  </si>
  <si>
    <t>Stroške obveščanja javnosti o morebitnih motnjah ter posledic nastalih zaradi motenj.</t>
  </si>
  <si>
    <t>11.</t>
  </si>
  <si>
    <t>Obnova obstoječih hišnih priključkov poškodovanih med gradnjo.</t>
  </si>
  <si>
    <t>12.</t>
  </si>
  <si>
    <t>Vse stroške povezane z izvajanjem ukrepov skladno s Uredbo o preprečevanju in zmanjševanju emisije delcev iz gradbišč (Ur.list RS, št. 21/2011) ter izdelavo elaborata preprečevanja in zmanjševanja emisije delcev iz gradbišča.</t>
  </si>
  <si>
    <t>13.</t>
  </si>
  <si>
    <t>Vse stroške glede posegov na obstoječem cevovodu, pri čemer se izvajalec z upravljalcem uskladi glede organizacije obnove,</t>
  </si>
  <si>
    <t>14.</t>
  </si>
  <si>
    <t>Vse stroške električne energije, vode, TK priključkov, razsvetljave,ogrevanja…</t>
  </si>
  <si>
    <t>15.</t>
  </si>
  <si>
    <t>Vse stroške zavarovanja opreme v času izvedbe del in delavcev ter materiala na gradbišču v času izvajanja del, od začetka do  uporabnega dovolj.</t>
  </si>
  <si>
    <t>16.</t>
  </si>
  <si>
    <t>Vse stroške zunanjega in notranjega transporta, raztovarjanja, skladiščenja na gradbišču, takse, zavarovanja, manipulativne in ostale lokalne stroške, ki se nanašajo na pridobitev ustreznih dovoljenj za izvedbo del predmetnega razpisa in primopredajo objekta s strani izvajalca naročniku,</t>
  </si>
  <si>
    <t>17.</t>
  </si>
  <si>
    <t>Vse stroške pridobitve potrebnih soglasij in dovoljenj v zvezi s prečkanji cevovodov, stroške zaščite vseh komunalnih naprav in stroške upravljavcev ali njihovih predstavnikov, vključno z zaporo ceste, stroške raznih pristojbin s tem v zvezi.</t>
  </si>
  <si>
    <t>18.</t>
  </si>
  <si>
    <t>Vse količine pri zemeljskih delih so v raščenem stanju.</t>
  </si>
  <si>
    <t>19.</t>
  </si>
  <si>
    <t>Stroške vseh predpisanih kontrol materialov, meritev, atestov in garancij za materiale vgrajene v objekt, stroške nostrifikacije in meritev pooblaščenih institucij, potrebnih za uspešno primopredajo del, pri čemer morajo biti dokumenti obvezno prevedeni v slovenščino in nostrificirani od pooblaščene institucije v RS</t>
  </si>
  <si>
    <t>20.</t>
  </si>
  <si>
    <t xml:space="preserve">Meritve nosilnosti podlage, izdelava poročil, nadzor geomehanika z vpisom v gradbeni dnevnik in izdelavo končnega poročila, geodetska spremljava v skladu z navodili geomehanika, strošek ogrevanja v času izvajanja del, če so zunanje temp. neustrezne za normalno napredovanje del. </t>
  </si>
  <si>
    <t>21.</t>
  </si>
  <si>
    <t>V ceni je zajeto tudi: droben potrošen mtr., preizkus instalacij in vse potrebne meritve za uspešno opravljen teh. pregled, pridobitev pozitivneih izvedeniškeih mnenj, navodila za obratovanje in vzdrževanje POV v 4 izvodih.</t>
  </si>
  <si>
    <t>22.</t>
  </si>
  <si>
    <t>Vsa potrebna dokumentacija, ki je potrebna za tehnični pregled, prodobitev uporabnega dovoljenja in vris v kataster GJI.</t>
  </si>
  <si>
    <t>23.</t>
  </si>
  <si>
    <t>Cena na enoto za več in manj dela se ne spreminja.</t>
  </si>
  <si>
    <t>24.</t>
  </si>
  <si>
    <t xml:space="preserve">Črpanje vode iz gradbene jame v času gradnje. Dodatek na otežkočeno delo zaradi podtalnice ali površinske vode s stroški prečrpavanja vode iz izkopa, izdelavo dodatnih nasipov ali jarkov za preusmeritev dotekajoče ali izčrpane vode (izviri, melioracijski kanali, mulde, prepusti ali naravni odvodniki površinske vode ali podtalnice). </t>
  </si>
  <si>
    <t>25.</t>
  </si>
  <si>
    <t>Ponudnik mora k ponudbi priložiti prospekte za vso ponujeno opremo v vseh sklopih.</t>
  </si>
  <si>
    <t>26.</t>
  </si>
  <si>
    <t>Pridobitev lokacije za začasne gradbiščne objekte in za priročno skladiščenje materiala, uporaba za ves čas gradnje infrastrukture, vzpostavitev prvotnega stanja po zaključku gradbenih del, morebitna prestavitev objektov in najemnina zemljišča za gradbiščne objekte in priročno skladišče materiala.</t>
  </si>
  <si>
    <t>27.</t>
  </si>
  <si>
    <t>Fotografiranje cestnih, krajinskih, stavbnih in drugih detajlov, pomembnih za ugotavljanje stanja pred gradnjo. Foto elaborat se dela v najmanj dveh izvodih. En izvod prejme naročnik oziroma njegov nadzornik. V primeru, da foto dokumentacija ne bo izdelana stroške uveljavljanja odškodnine nosi izvajalec del, ki je dolžan zagotoviti podroben pregled trase objekta. Razpoke na objektih, poškodbe in druge neobičajne podrobnosti morajo biti fotografirane s priloženim metrom, da je mogoče naknadno ugotoviti morebitno spremenjeno stanje na materialu, objektu ali napravi.</t>
  </si>
  <si>
    <t>28.</t>
  </si>
  <si>
    <t>Pri rušenju je potrebno upoštevati vse varnostne ukrepe pri delu, dela je potrebno izvajati v pravilnem vrstnem redu tako, da je zagotovljena varnost rušenja. Pred pričetkom rušenja je potrebno odklopiti ali prestaviti vse instalacijske priključke v soglasju  in dogovoru z naročnikom. Med rušenjem je potrebno preprečiti prekomerno zapraševanje okolice, ruševine je potrebno sproti odvažati v deponijo. Kar je vse vkalkulirati v enotne cene postavk.</t>
  </si>
  <si>
    <t>29.</t>
  </si>
  <si>
    <t>Izvedba vseh odstranitev in rušitev mora v ponudbi zajemati tudi vsa spremna dela, vse zaščite ostalih obstoječih konstrukcij ter izvedbo vseh potrebnih ukrepov za zaščito le teh in vse transporte (vertikalni in horizontalni notranji ter vsi zunanji gradbiščni transporti).</t>
  </si>
  <si>
    <t>30.</t>
  </si>
  <si>
    <t xml:space="preserve">Čiščenje objekta v času gradnje je strošek izvajalca/cev in ga je vkalkulirati v enotne cene postavk. </t>
  </si>
  <si>
    <t>31.</t>
  </si>
  <si>
    <t>Vse predračunske količine so zaokrožene na 1.0, le določene na 0.1 enote mere natančno.</t>
  </si>
  <si>
    <t>32.</t>
  </si>
  <si>
    <t>Vsa dela, vezana na izdelavo kovinske konstrukcije se obračuna po kg vgrajene konstrukcije - morebitno potrebni dodatni elementi se obračunajo po ceni za kg iz osnovne ponudbe.</t>
  </si>
  <si>
    <t>33.</t>
  </si>
  <si>
    <t>Izdelava dokumentcije o zanesljivosti objekta je obveznost izvajalca in se ne obračunava ločeno.</t>
  </si>
  <si>
    <t>34.</t>
  </si>
  <si>
    <t>Izvajalec je tekom izvedbe dolžan spremlajti in evidentirati spremembe med gradnjo in jih na koncu predati projektantu PID. Ta dela se ne obračunavajo posebej.</t>
  </si>
  <si>
    <t>35.</t>
  </si>
  <si>
    <t>V cenah na enoto je treba upoštevati vse zaščite ostalih prostorov, konstrukcij, opreme,…</t>
  </si>
  <si>
    <t>OBJEKT: LEDENA PLOSKEV V LEDENI DVORANI NA BLEDU</t>
  </si>
  <si>
    <t>Rušenje obstoječega pokrova na vstopu v kineto, vključno z nakladanjem na prevozno sredstvo in odvozom na trajno deponijo in plačilom deponije</t>
  </si>
  <si>
    <t>kos</t>
  </si>
  <si>
    <t>Dobava in vgradnja inox jaška z oljnim pokrovom, dimenzije 60 x 60cm</t>
  </si>
  <si>
    <t>Dobava in vgradnja betona za sanacijo kinete in izvedbo podstavka v strojnici C30/37, zmrzlinsko odporen beton, finalna obdelava zalikan beton</t>
  </si>
  <si>
    <t>Nepredvidena dela, ki lahko nastanejo med gradnjo in jih z vpisom v gradbeno knjigo ali gradbeni dnevnik potrdi nadzornik. Za vsa nepredvidena dela morajo biti izvedene analize cen.</t>
  </si>
  <si>
    <t>SKUPAJ:</t>
  </si>
  <si>
    <t>Organizacija gradbišča, vključno s postavitvijo ptorebne zaščite in opreme, table + manipulativni stroški gradbišča</t>
  </si>
  <si>
    <t>Pazljiva demontaža obstoječe ograje in hramba do zaključka del s ponovno namestitvijo, vključno s potrebni pritrdilnim materialom, v ceni vključiti tudi demontažo, hrambo in ponovno namestitev boksov ob igrišču</t>
  </si>
  <si>
    <t>36.</t>
  </si>
  <si>
    <t>Izvajalec mora v cenah na enoto posameznih postavk upoštevati tudi morebitno potrebna dodatna dela zaradi spravila strojev in opreme na gradbišče.</t>
  </si>
  <si>
    <t>Dobava in montaža lestve za vstop v servisni jašek, z izvlečnim teleskopskim  varovalom - lestev višine do 2,00m + izvlečno varovalo (točno dimenzijo definirati na gradbišču)</t>
  </si>
  <si>
    <t>Geodetska dela pri gradnji objekta (zakoličba, podajanje in kontrola višin in potrebnih smeri)</t>
  </si>
  <si>
    <t>Izdelava PID dokumentacije</t>
  </si>
  <si>
    <t>Projektantski nadzor med gradnjo</t>
  </si>
  <si>
    <t>ur</t>
  </si>
  <si>
    <t>Dobava in vgradnja PVC folije kot ločilni sloj med XPS in novim betonom (preklope upoštevati v cenah na enoto) - izvedba v dveh slojih</t>
  </si>
  <si>
    <t>Dobava in polaganje XPS trdote minimalno 500kPa (npr. FIBRAN xps 500-L ali podobno) po obstoječi betonski plošči, debeline 3cm</t>
  </si>
  <si>
    <t>Opaž nadvišanja prednapete plošče, višine cca 16 cm, vključno z dobavo opaža (tudi v radijih), čiščenjem in pospravljanjem</t>
  </si>
  <si>
    <t>Ravnanje in zaglajevanje površine talne plošče v ravnosti po DIN 18202, preglednica 3, vrstica 4. Vključno z nego betona po betoniranju</t>
  </si>
  <si>
    <t>Dobava materiala in izvedba opaža roba plošče višine 21 cm z odprtinami za vgradnjo kablov (obod + delovni stik), vključno s čiščenjem in pospravljanjem</t>
  </si>
  <si>
    <t>Dobava in vgradnja armature za sanacijo plošče nad obstoječo kineto</t>
  </si>
  <si>
    <t>Dobava in vgradnja sider v obstoječo AB konstrukcijo - sidra iz rebraste armature fi 12, na razmaku 20 cm, uvrtana v obstoječo konstrukcijo in lepljena z npr. sika anchorfix ali podobnim.</t>
  </si>
  <si>
    <t>Dobava  vgradnja in dvofazno napenjanje kablov brez sovpreganja, nominalnega premera 150mm2 kvalitete 1670/1860Mpa, kompletno s sidrnimi in napenjalnimi glavami sistema "Freyssinet 1F15 - unbonded" ali podobno. Postavka vključuje tudi dobavo in polaganje distančnikov za postavitev kablov na projektirano višino. Teža kablov je izračunana vključno z preklopi in brez podaljškov za napenjalko, kar je treba upoštevati v ceni na enoto</t>
  </si>
  <si>
    <t>Rezanje AB talne plošče za namestitev zaščitnih cevi za elektriko in vodo, debelina plošče ocenjena na 20 do 30 cm.</t>
  </si>
  <si>
    <t xml:space="preserve">Izvedba AB revizijskega EE jaška, vključno z opaženjem, armaturo, betonom, notranje dimenzije 60x60x60cm </t>
  </si>
  <si>
    <t>Rušenje betonske plošče z izkopom kanala za položitev zaščitnih cevi za elektriko in vodo, v skupni širini 40cm, vključno z iznosom in odvozom odpadnega materiala na deponijo in plačilom deponije.</t>
  </si>
  <si>
    <t>Rušenje obstoječe talne plošče, vključno z rezanjem betonov in izkopom za izvedbo AB revizijskega elektro energetskega jaška dim 60x60cm, globina 60 cm - vključno z iznosom in odvozom odpadnega materiala na deponijo in plačilom deponije</t>
  </si>
  <si>
    <t>Zarez asfalta debeline do 15cm za izvedbo povezave zaščitnih cevi v obstoječi jašek</t>
  </si>
  <si>
    <t>Izvedba preboja v kineto in skozi stene objekta, jaške za izvedbo zaščitnih cevi za vodo in elektriko - luknje do fi 180mm</t>
  </si>
  <si>
    <t>Izkop v širini 40cm, vključno z odkopom asfalta za povezavo zaščitnih cevi za vodo in elektriko globine 100cm vključno z nakladanjem izkopnega materiala na prevozno sredstvo, odvozom na deponijo in plačilom deponije.</t>
  </si>
  <si>
    <t>Dobava in vgradnja požarnih vrat EI 30 v kineti za ločitev požarnih sektorjev - zidarska mera vrat 80x185, točno dimenzijo izmeriti na objektu</t>
  </si>
  <si>
    <t>Izvedba požarnega tesnenja v steni požarne odpornosti 60min, vključno z oznako požarnega tesnenja</t>
  </si>
  <si>
    <t>Pozidava stene v kineti, požarna odpornost stene 60 min (npr. ytong 12,5cm), obojestransko obdelan z gradbenim lepilom in mrežico ter zariban</t>
  </si>
  <si>
    <t>Dobava in vgradnja zaščitnih cevi za elektro kabelsko kanalizacijo, npr. stigmaflex 160</t>
  </si>
  <si>
    <t>Dobava in vgradnja zaščitnih cevi za vodo, dimenzije fi 125</t>
  </si>
  <si>
    <t>Vrtanje lukenj in izvedba sider (vključno z dobavo sider fi 10) za saniranje prerezane betonske plošče - sidra dolžine 25cm, na razmaku 20cm - obojestransko</t>
  </si>
  <si>
    <t>Dobava in vgradnja betona za sanacijo plošče v dvorani C30/37, zmrzlinsko odporen beton, finalna obdelava zalikan beton</t>
  </si>
  <si>
    <t>Pozidava stene za vgradnjo požarnih vrat za dostop v strojnico, požarna odpornost stene 60 min (npr. Ytong 15cm), obojestransko obdelan z gradbenim lepilom in mrežico ter zariban.</t>
  </si>
  <si>
    <t>Dobava in montaža panelne ograje antracit barve, višine 200cm okrog zunanjega agregata. V ceni na enoto vključiti tudi enokrilna vrata za osebni prehod. Vključno z vsem potrebnim veznim in pritrdilnim materialom</t>
  </si>
  <si>
    <t>Opaž preklade nad novimi vrati v strojnico, vključno z odbavo opaža, čiščenjem in pospravljanjem</t>
  </si>
  <si>
    <t>Dobava in vgradnja betona za izvedbo AB preklade nad vrati C25/30</t>
  </si>
  <si>
    <t>Dobava in vgradnja dvokrilnih požarnih vrat s samozapiralom za dostop v strojnico - v predhodno pozidano odprtino. Dimenzije 300/250cm - točno dimenzijo pomeriti na objektu</t>
  </si>
  <si>
    <t>cena na enoto</t>
  </si>
  <si>
    <t>skupaj</t>
  </si>
  <si>
    <t>Dobava in vgradnja betona C30/37, XC2, Dmax 16, S4 v prednapeto talno ploščo debeline 18cm. Plošča se izvede v dveh fazah</t>
  </si>
  <si>
    <t>Dobava in vgradnja armature za ojačitev robov plošče in vmesnega delovnega stika, kvaliteta B500b</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</si>
</sst>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 #,##0.00\ &quot;€&quot;_-;\-* #,##0.00\ &quot;€&quot;_-;_-* &quot;-&quot;??\ &quot;€&quot;_-;_-@_-"/>
    <numFmt numFmtId="164" formatCode="#,##0.00\ &quot;€&quot;"/>
    <numFmt numFmtId="165" formatCode="General_)"/>
  </numFmts>
  <fonts count="15" x14ac:knownFonts="1">
    <font>
      <sz val="11"/>
      <color theme="1"/>
      <name val="Calibri"/>
      <family val="2"/>
      <charset val="238"/>
      <scheme val="minor"/>
    </font>
    <font>
      <sz val="11"/>
      <color theme="1"/>
      <name val="Calibri"/>
      <family val="2"/>
      <charset val="238"/>
      <scheme val="minor"/>
    </font>
    <font>
      <sz val="10"/>
      <name val="Arial"/>
      <family val="2"/>
      <charset val="204"/>
    </font>
    <font>
      <sz val="11"/>
      <color indexed="8"/>
      <name val="Calibri"/>
      <family val="2"/>
      <charset val="238"/>
    </font>
    <font>
      <sz val="11"/>
      <color indexed="9"/>
      <name val="Calibri"/>
      <family val="2"/>
      <charset val="238"/>
    </font>
    <font>
      <sz val="11"/>
      <color indexed="17"/>
      <name val="Calibri"/>
      <family val="2"/>
      <charset val="238"/>
    </font>
    <font>
      <i/>
      <sz val="11"/>
      <color indexed="23"/>
      <name val="Calibri"/>
      <family val="2"/>
      <charset val="238"/>
    </font>
    <font>
      <b/>
      <sz val="11"/>
      <color indexed="63"/>
      <name val="Calibri"/>
      <family val="2"/>
      <charset val="238"/>
    </font>
    <font>
      <sz val="11"/>
      <color indexed="10"/>
      <name val="Calibri"/>
      <family val="2"/>
      <charset val="238"/>
    </font>
    <font>
      <b/>
      <sz val="18"/>
      <color indexed="48"/>
      <name val="Cambria"/>
      <family val="2"/>
      <charset val="238"/>
    </font>
    <font>
      <sz val="10"/>
      <name val="Arial CE"/>
      <family val="2"/>
      <charset val="238"/>
    </font>
    <font>
      <sz val="10"/>
      <name val="Arial"/>
      <family val="2"/>
      <charset val="238"/>
    </font>
    <font>
      <b/>
      <sz val="10"/>
      <name val="Arial"/>
      <family val="2"/>
      <charset val="238"/>
    </font>
    <font>
      <sz val="10"/>
      <name val="Arial CE"/>
      <charset val="238"/>
    </font>
    <font>
      <sz val="11"/>
      <name val="Calibri"/>
      <family val="2"/>
      <charset val="238"/>
      <scheme val="minor"/>
    </font>
  </fonts>
  <fills count="21">
    <fill>
      <patternFill patternType="none"/>
    </fill>
    <fill>
      <patternFill patternType="gray125"/>
    </fill>
    <fill>
      <patternFill patternType="solid">
        <fgColor indexed="31"/>
        <bgColor indexed="44"/>
      </patternFill>
    </fill>
    <fill>
      <patternFill patternType="solid">
        <fgColor indexed="45"/>
        <bgColor indexed="46"/>
      </patternFill>
    </fill>
    <fill>
      <patternFill patternType="solid">
        <fgColor indexed="42"/>
        <bgColor indexed="27"/>
      </patternFill>
    </fill>
    <fill>
      <patternFill patternType="solid">
        <fgColor indexed="46"/>
        <bgColor indexed="45"/>
      </patternFill>
    </fill>
    <fill>
      <patternFill patternType="solid">
        <fgColor indexed="41"/>
        <bgColor indexed="44"/>
      </patternFill>
    </fill>
    <fill>
      <patternFill patternType="solid">
        <fgColor indexed="27"/>
        <bgColor indexed="42"/>
      </patternFill>
    </fill>
    <fill>
      <patternFill patternType="solid">
        <fgColor indexed="44"/>
        <bgColor indexed="31"/>
      </patternFill>
    </fill>
    <fill>
      <patternFill patternType="solid">
        <fgColor indexed="29"/>
        <bgColor indexed="45"/>
      </patternFill>
    </fill>
    <fill>
      <patternFill patternType="solid">
        <fgColor indexed="26"/>
        <bgColor indexed="43"/>
      </patternFill>
    </fill>
    <fill>
      <patternFill patternType="solid">
        <fgColor indexed="11"/>
        <bgColor indexed="49"/>
      </patternFill>
    </fill>
    <fill>
      <patternFill patternType="solid">
        <fgColor indexed="50"/>
        <bgColor indexed="19"/>
      </patternFill>
    </fill>
    <fill>
      <patternFill patternType="solid">
        <fgColor indexed="43"/>
        <bgColor indexed="26"/>
      </patternFill>
    </fill>
    <fill>
      <patternFill patternType="solid">
        <fgColor indexed="30"/>
        <bgColor indexed="38"/>
      </patternFill>
    </fill>
    <fill>
      <patternFill patternType="solid">
        <fgColor indexed="20"/>
        <bgColor indexed="36"/>
      </patternFill>
    </fill>
    <fill>
      <patternFill patternType="solid">
        <fgColor indexed="49"/>
        <bgColor indexed="40"/>
      </patternFill>
    </fill>
    <fill>
      <patternFill patternType="solid">
        <fgColor indexed="60"/>
        <bgColor indexed="25"/>
      </patternFill>
    </fill>
    <fill>
      <patternFill patternType="solid">
        <fgColor indexed="25"/>
        <bgColor indexed="60"/>
      </patternFill>
    </fill>
    <fill>
      <patternFill patternType="solid">
        <fgColor indexed="22"/>
        <bgColor indexed="31"/>
      </patternFill>
    </fill>
    <fill>
      <patternFill patternType="solid">
        <fgColor indexed="9"/>
        <bgColor indexed="26"/>
      </patternFill>
    </fill>
  </fills>
  <borders count="3">
    <border>
      <left/>
      <right/>
      <top/>
      <bottom/>
      <diagonal/>
    </border>
    <border>
      <left/>
      <right/>
      <top style="thin">
        <color indexed="64"/>
      </top>
      <bottom/>
      <diagonal/>
    </border>
    <border>
      <left style="thin">
        <color indexed="63"/>
      </left>
      <right style="thin">
        <color indexed="63"/>
      </right>
      <top style="thin">
        <color indexed="63"/>
      </top>
      <bottom style="thin">
        <color indexed="63"/>
      </bottom>
      <diagonal/>
    </border>
  </borders>
  <cellStyleXfs count="52">
    <xf numFmtId="0" fontId="0" fillId="0" borderId="0"/>
    <xf numFmtId="0" fontId="2" fillId="0" borderId="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7" borderId="0" applyNumberFormat="0" applyBorder="0" applyAlignment="0" applyProtection="0"/>
    <xf numFmtId="0" fontId="3" fillId="6" borderId="0" applyNumberFormat="0" applyBorder="0" applyAlignment="0" applyProtection="0"/>
    <xf numFmtId="0" fontId="3" fillId="10"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1"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2" borderId="0" applyNumberFormat="0" applyBorder="0" applyAlignment="0" applyProtection="0"/>
    <xf numFmtId="0" fontId="3" fillId="6" borderId="0" applyNumberFormat="0" applyBorder="0" applyAlignment="0" applyProtection="0"/>
    <xf numFmtId="0" fontId="3" fillId="9" borderId="0" applyNumberFormat="0" applyBorder="0" applyAlignment="0" applyProtection="0"/>
    <xf numFmtId="0" fontId="3" fillId="13" borderId="0" applyNumberFormat="0" applyBorder="0" applyAlignment="0" applyProtection="0"/>
    <xf numFmtId="0" fontId="3" fillId="3" borderId="0" applyNumberFormat="0" applyBorder="0" applyAlignment="0" applyProtection="0"/>
    <xf numFmtId="0" fontId="3" fillId="6" borderId="0" applyNumberFormat="0" applyBorder="0" applyAlignment="0" applyProtection="0"/>
    <xf numFmtId="0" fontId="3" fillId="10" borderId="0" applyNumberFormat="0" applyBorder="0" applyAlignment="0" applyProtection="0"/>
    <xf numFmtId="0" fontId="4" fillId="14" borderId="0" applyNumberFormat="0" applyBorder="0" applyAlignment="0" applyProtection="0"/>
    <xf numFmtId="0" fontId="4" fillId="9"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6" borderId="0" applyNumberFormat="0" applyBorder="0" applyAlignment="0" applyProtection="0"/>
    <xf numFmtId="0" fontId="4" fillId="18" borderId="0" applyNumberFormat="0" applyBorder="0" applyAlignment="0" applyProtection="0"/>
    <xf numFmtId="0" fontId="4" fillId="12" borderId="0" applyNumberFormat="0" applyBorder="0" applyAlignment="0" applyProtection="0"/>
    <xf numFmtId="0" fontId="4" fillId="3" borderId="0" applyNumberFormat="0" applyBorder="0" applyAlignment="0" applyProtection="0"/>
    <xf numFmtId="0" fontId="4" fillId="6" borderId="0" applyNumberFormat="0" applyBorder="0" applyAlignment="0" applyProtection="0"/>
    <xf numFmtId="0" fontId="4" fillId="9" borderId="0" applyNumberFormat="0" applyBorder="0" applyAlignment="0" applyProtection="0"/>
    <xf numFmtId="44" fontId="1" fillId="0" borderId="0" applyFont="0" applyFill="0" applyBorder="0" applyAlignment="0" applyProtection="0"/>
    <xf numFmtId="0" fontId="5" fillId="4" borderId="0" applyNumberFormat="0" applyBorder="0" applyAlignment="0" applyProtection="0"/>
    <xf numFmtId="0" fontId="6" fillId="0" borderId="0" applyNumberFormat="0" applyFill="0" applyBorder="0" applyAlignment="0" applyProtection="0"/>
    <xf numFmtId="0" fontId="5" fillId="6" borderId="0" applyNumberFormat="0" applyBorder="0" applyAlignment="0" applyProtection="0"/>
    <xf numFmtId="0" fontId="7" fillId="19" borderId="2" applyNumberFormat="0" applyAlignment="0" applyProtection="0"/>
    <xf numFmtId="0" fontId="9" fillId="0" borderId="0" applyNumberFormat="0" applyFill="0" applyBorder="0" applyAlignment="0" applyProtection="0"/>
    <xf numFmtId="0" fontId="10" fillId="0" borderId="0"/>
    <xf numFmtId="0" fontId="3" fillId="0" borderId="0"/>
    <xf numFmtId="0" fontId="13" fillId="0" borderId="0"/>
    <xf numFmtId="0" fontId="1" fillId="0" borderId="0"/>
    <xf numFmtId="0" fontId="8" fillId="0" borderId="0" applyNumberFormat="0" applyFill="0" applyBorder="0" applyAlignment="0" applyProtection="0"/>
    <xf numFmtId="0" fontId="7" fillId="20" borderId="2" applyNumberFormat="0" applyAlignment="0" applyProtection="0"/>
    <xf numFmtId="0" fontId="2" fillId="0" borderId="0"/>
    <xf numFmtId="0" fontId="8" fillId="0" borderId="0" applyNumberFormat="0" applyFill="0" applyBorder="0" applyAlignment="0" applyProtection="0"/>
  </cellStyleXfs>
  <cellXfs count="33">
    <xf numFmtId="0" fontId="0" fillId="0" borderId="0" xfId="0"/>
    <xf numFmtId="0" fontId="0" fillId="0" borderId="0" xfId="0" applyAlignment="1">
      <alignment vertical="top" wrapText="1"/>
    </xf>
    <xf numFmtId="164" fontId="0" fillId="0" borderId="0" xfId="0" applyNumberFormat="1"/>
    <xf numFmtId="0" fontId="0" fillId="0" borderId="1" xfId="0" applyBorder="1" applyAlignment="1">
      <alignment vertical="top" wrapText="1"/>
    </xf>
    <xf numFmtId="0" fontId="0" fillId="0" borderId="1" xfId="0" applyBorder="1"/>
    <xf numFmtId="164" fontId="0" fillId="0" borderId="1" xfId="0" applyNumberFormat="1" applyBorder="1"/>
    <xf numFmtId="0" fontId="0" fillId="0" borderId="0" xfId="0" applyAlignment="1">
      <alignment horizontal="left" vertical="top"/>
    </xf>
    <xf numFmtId="9" fontId="0" fillId="0" borderId="0" xfId="0" applyNumberFormat="1"/>
    <xf numFmtId="0" fontId="2" fillId="0" borderId="0" xfId="1"/>
    <xf numFmtId="1" fontId="11" fillId="0" borderId="0" xfId="1" applyNumberFormat="1" applyFont="1" applyFill="1" applyBorder="1" applyAlignment="1">
      <alignment horizontal="left" vertical="top"/>
    </xf>
    <xf numFmtId="4" fontId="12" fillId="0" borderId="0" xfId="1" applyNumberFormat="1" applyFont="1" applyFill="1" applyBorder="1" applyAlignment="1">
      <alignment horizontal="left" vertical="top" wrapText="1"/>
    </xf>
    <xf numFmtId="2" fontId="12" fillId="0" borderId="0" xfId="1" applyNumberFormat="1" applyFont="1" applyFill="1" applyBorder="1" applyAlignment="1">
      <alignment horizontal="left" vertical="top"/>
    </xf>
    <xf numFmtId="165" fontId="2" fillId="0" borderId="0" xfId="1" applyNumberFormat="1" applyFont="1" applyBorder="1" applyAlignment="1" applyProtection="1">
      <alignment horizontal="left" wrapText="1"/>
    </xf>
    <xf numFmtId="0" fontId="2" fillId="0" borderId="0" xfId="1" applyFont="1" applyAlignment="1">
      <alignment horizontal="left" wrapText="1"/>
    </xf>
    <xf numFmtId="0" fontId="12" fillId="0" borderId="0" xfId="1" applyFont="1" applyAlignment="1">
      <alignment horizontal="left" wrapText="1"/>
    </xf>
    <xf numFmtId="0" fontId="2" fillId="0" borderId="0" xfId="40" applyNumberFormat="1" applyFont="1" applyFill="1" applyBorder="1" applyAlignment="1">
      <alignment horizontal="left" wrapText="1"/>
    </xf>
    <xf numFmtId="0" fontId="2" fillId="0" borderId="0" xfId="1" applyFont="1" applyAlignment="1">
      <alignment horizontal="left" vertical="top" wrapText="1"/>
    </xf>
    <xf numFmtId="0" fontId="12" fillId="0" borderId="0" xfId="1" applyFont="1" applyAlignment="1">
      <alignment horizontal="left" vertical="top" wrapText="1"/>
    </xf>
    <xf numFmtId="4" fontId="11" fillId="0" borderId="0" xfId="1" applyNumberFormat="1" applyFont="1" applyFill="1" applyBorder="1" applyAlignment="1">
      <alignment horizontal="left" vertical="top" wrapText="1"/>
    </xf>
    <xf numFmtId="0" fontId="0" fillId="0" borderId="0" xfId="0" applyFill="1"/>
    <xf numFmtId="0" fontId="2" fillId="0" borderId="0" xfId="1"/>
    <xf numFmtId="0" fontId="11" fillId="0" borderId="0" xfId="1" applyFont="1" applyFill="1" applyAlignment="1">
      <alignment vertical="top" wrapText="1"/>
    </xf>
    <xf numFmtId="4" fontId="11" fillId="0" borderId="0" xfId="1" applyNumberFormat="1" applyFont="1" applyFill="1" applyBorder="1" applyAlignment="1">
      <alignment horizontal="right"/>
    </xf>
    <xf numFmtId="0" fontId="0" fillId="0" borderId="0" xfId="0" applyFill="1" applyAlignment="1">
      <alignment vertical="top" wrapText="1"/>
    </xf>
    <xf numFmtId="164" fontId="2" fillId="0" borderId="0" xfId="1" applyNumberFormat="1"/>
    <xf numFmtId="164" fontId="0" fillId="0" borderId="0" xfId="0" applyNumberFormat="1" applyFill="1"/>
    <xf numFmtId="0" fontId="14" fillId="0" borderId="0" xfId="0" applyFont="1"/>
    <xf numFmtId="0" fontId="14" fillId="0" borderId="0" xfId="0" applyFont="1" applyAlignment="1">
      <alignment horizontal="left" vertical="top"/>
    </xf>
    <xf numFmtId="0" fontId="14" fillId="0" borderId="0" xfId="0" applyFont="1" applyAlignment="1">
      <alignment vertical="top" wrapText="1"/>
    </xf>
    <xf numFmtId="164" fontId="14" fillId="0" borderId="0" xfId="0" applyNumberFormat="1" applyFont="1"/>
    <xf numFmtId="0" fontId="14" fillId="0" borderId="0" xfId="0" applyFont="1" applyFill="1" applyAlignment="1">
      <alignment vertical="top" wrapText="1"/>
    </xf>
    <xf numFmtId="0" fontId="0" fillId="0" borderId="0" xfId="0" applyAlignment="1">
      <alignment horizontal="right" vertical="top"/>
    </xf>
    <xf numFmtId="0" fontId="0" fillId="0" borderId="0" xfId="0" applyAlignment="1">
      <alignment horizontal="right"/>
    </xf>
  </cellXfs>
  <cellStyles count="52">
    <cellStyle name="20 % – Poudarek1" xfId="2"/>
    <cellStyle name="20 % – Poudarek2" xfId="3"/>
    <cellStyle name="20 % – Poudarek3" xfId="4"/>
    <cellStyle name="20 % – Poudarek4" xfId="5"/>
    <cellStyle name="20 % – Poudarek5" xfId="6"/>
    <cellStyle name="20 % – Poudarek6" xfId="7"/>
    <cellStyle name="20% - Accent1 2" xfId="8"/>
    <cellStyle name="20% - Accent2 2" xfId="9"/>
    <cellStyle name="20% - Accent3 2" xfId="10"/>
    <cellStyle name="20% - Accent4 2" xfId="11"/>
    <cellStyle name="20% - Accent5 2" xfId="12"/>
    <cellStyle name="20% - Accent6 2" xfId="13"/>
    <cellStyle name="40 % – Poudarek1" xfId="14"/>
    <cellStyle name="40 % – Poudarek2" xfId="15"/>
    <cellStyle name="40 % – Poudarek3" xfId="16"/>
    <cellStyle name="40 % – Poudarek4" xfId="17"/>
    <cellStyle name="40 % – Poudarek5" xfId="18"/>
    <cellStyle name="40 % – Poudarek6" xfId="19"/>
    <cellStyle name="40% - Accent1 2" xfId="20"/>
    <cellStyle name="40% - Accent2 2" xfId="21"/>
    <cellStyle name="40% - Accent3 2" xfId="22"/>
    <cellStyle name="40% - Accent4 2" xfId="23"/>
    <cellStyle name="40% - Accent5 2" xfId="24"/>
    <cellStyle name="40% - Accent6 2" xfId="25"/>
    <cellStyle name="60 % – Poudarek1" xfId="26"/>
    <cellStyle name="60 % – Poudarek2" xfId="27"/>
    <cellStyle name="60 % – Poudarek3" xfId="28"/>
    <cellStyle name="60 % – Poudarek4" xfId="29"/>
    <cellStyle name="60 % – Poudarek5" xfId="30"/>
    <cellStyle name="60 % – Poudarek6" xfId="31"/>
    <cellStyle name="60% - Accent1 2" xfId="32"/>
    <cellStyle name="60% - Accent2 2" xfId="33"/>
    <cellStyle name="60% - Accent3 2" xfId="34"/>
    <cellStyle name="60% - Accent4 2" xfId="35"/>
    <cellStyle name="60% - Accent5 2" xfId="36"/>
    <cellStyle name="60% - Accent6 2" xfId="37"/>
    <cellStyle name="Currency 2" xfId="38"/>
    <cellStyle name="Dobro" xfId="39"/>
    <cellStyle name="Explanatory Text 2" xfId="40"/>
    <cellStyle name="Good 2" xfId="41"/>
    <cellStyle name="Izhod" xfId="42"/>
    <cellStyle name="Naslov 5" xfId="43"/>
    <cellStyle name="Navadno 2" xfId="44"/>
    <cellStyle name="Navadno 4" xfId="45"/>
    <cellStyle name="Normal" xfId="0" builtinId="0"/>
    <cellStyle name="Normal 2" xfId="46"/>
    <cellStyle name="Normal 3" xfId="47"/>
    <cellStyle name="Normal 4" xfId="1"/>
    <cellStyle name="Opozorilo" xfId="48"/>
    <cellStyle name="Output 2" xfId="49"/>
    <cellStyle name="Slog 1" xfId="50"/>
    <cellStyle name="Warning Text 2" xfId="5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46"/>
  <sheetViews>
    <sheetView topLeftCell="A34" workbookViewId="0">
      <selection activeCell="C47" sqref="C47"/>
    </sheetView>
  </sheetViews>
  <sheetFormatPr defaultRowHeight="15" x14ac:dyDescent="0.25"/>
  <cols>
    <col min="3" max="3" width="60.28515625" customWidth="1"/>
  </cols>
  <sheetData>
    <row r="2" spans="2:3" x14ac:dyDescent="0.25">
      <c r="B2" s="8"/>
      <c r="C2" s="11" t="s">
        <v>86</v>
      </c>
    </row>
    <row r="3" spans="2:3" x14ac:dyDescent="0.25">
      <c r="B3" s="8"/>
      <c r="C3" s="10"/>
    </row>
    <row r="4" spans="2:3" x14ac:dyDescent="0.25">
      <c r="B4" s="16"/>
      <c r="C4" s="14" t="s">
        <v>12</v>
      </c>
    </row>
    <row r="5" spans="2:3" x14ac:dyDescent="0.25">
      <c r="B5" s="16"/>
      <c r="C5" s="14"/>
    </row>
    <row r="6" spans="2:3" ht="39" x14ac:dyDescent="0.25">
      <c r="B6" s="17"/>
      <c r="C6" s="13" t="s">
        <v>13</v>
      </c>
    </row>
    <row r="7" spans="2:3" x14ac:dyDescent="0.25">
      <c r="B7" s="17"/>
      <c r="C7" s="13"/>
    </row>
    <row r="8" spans="2:3" ht="39" x14ac:dyDescent="0.25">
      <c r="B8" s="17"/>
      <c r="C8" s="12" t="s">
        <v>14</v>
      </c>
    </row>
    <row r="9" spans="2:3" ht="26.25" x14ac:dyDescent="0.25">
      <c r="B9" s="17"/>
      <c r="C9" s="12" t="s">
        <v>15</v>
      </c>
    </row>
    <row r="10" spans="2:3" x14ac:dyDescent="0.25">
      <c r="B10" s="17"/>
      <c r="C10" s="12"/>
    </row>
    <row r="11" spans="2:3" ht="51.75" x14ac:dyDescent="0.25">
      <c r="B11" s="16" t="s">
        <v>16</v>
      </c>
      <c r="C11" s="13" t="s">
        <v>17</v>
      </c>
    </row>
    <row r="12" spans="2:3" x14ac:dyDescent="0.25">
      <c r="B12" s="16" t="s">
        <v>18</v>
      </c>
      <c r="C12" s="13" t="s">
        <v>19</v>
      </c>
    </row>
    <row r="13" spans="2:3" ht="39" x14ac:dyDescent="0.25">
      <c r="B13" s="16" t="s">
        <v>20</v>
      </c>
      <c r="C13" s="13" t="s">
        <v>21</v>
      </c>
    </row>
    <row r="14" spans="2:3" x14ac:dyDescent="0.25">
      <c r="B14" s="16" t="s">
        <v>22</v>
      </c>
      <c r="C14" s="13" t="s">
        <v>23</v>
      </c>
    </row>
    <row r="15" spans="2:3" ht="26.25" x14ac:dyDescent="0.25">
      <c r="B15" s="16" t="s">
        <v>24</v>
      </c>
      <c r="C15" s="13" t="s">
        <v>25</v>
      </c>
    </row>
    <row r="16" spans="2:3" x14ac:dyDescent="0.25">
      <c r="B16" s="16" t="s">
        <v>26</v>
      </c>
      <c r="C16" s="13" t="s">
        <v>27</v>
      </c>
    </row>
    <row r="17" spans="2:3" x14ac:dyDescent="0.25">
      <c r="B17" s="16" t="s">
        <v>28</v>
      </c>
      <c r="C17" s="13" t="s">
        <v>29</v>
      </c>
    </row>
    <row r="18" spans="2:3" ht="39" x14ac:dyDescent="0.25">
      <c r="B18" s="16" t="s">
        <v>30</v>
      </c>
      <c r="C18" s="13" t="s">
        <v>31</v>
      </c>
    </row>
    <row r="19" spans="2:3" ht="26.25" x14ac:dyDescent="0.25">
      <c r="B19" s="16" t="s">
        <v>32</v>
      </c>
      <c r="C19" s="13" t="s">
        <v>33</v>
      </c>
    </row>
    <row r="20" spans="2:3" ht="26.25" x14ac:dyDescent="0.25">
      <c r="B20" s="16" t="s">
        <v>34</v>
      </c>
      <c r="C20" s="13" t="s">
        <v>35</v>
      </c>
    </row>
    <row r="21" spans="2:3" x14ac:dyDescent="0.25">
      <c r="B21" s="16" t="s">
        <v>36</v>
      </c>
      <c r="C21" s="13" t="s">
        <v>37</v>
      </c>
    </row>
    <row r="22" spans="2:3" ht="51.75" x14ac:dyDescent="0.25">
      <c r="B22" s="16" t="s">
        <v>38</v>
      </c>
      <c r="C22" s="13" t="s">
        <v>39</v>
      </c>
    </row>
    <row r="23" spans="2:3" ht="26.25" x14ac:dyDescent="0.25">
      <c r="B23" s="16" t="s">
        <v>40</v>
      </c>
      <c r="C23" s="13" t="s">
        <v>41</v>
      </c>
    </row>
    <row r="24" spans="2:3" ht="26.25" x14ac:dyDescent="0.25">
      <c r="B24" s="16" t="s">
        <v>42</v>
      </c>
      <c r="C24" s="13" t="s">
        <v>43</v>
      </c>
    </row>
    <row r="25" spans="2:3" ht="39" x14ac:dyDescent="0.25">
      <c r="B25" s="16" t="s">
        <v>44</v>
      </c>
      <c r="C25" s="13" t="s">
        <v>45</v>
      </c>
    </row>
    <row r="26" spans="2:3" ht="64.5" x14ac:dyDescent="0.25">
      <c r="B26" s="16" t="s">
        <v>46</v>
      </c>
      <c r="C26" s="13" t="s">
        <v>47</v>
      </c>
    </row>
    <row r="27" spans="2:3" ht="51.75" x14ac:dyDescent="0.25">
      <c r="B27" s="16" t="s">
        <v>48</v>
      </c>
      <c r="C27" s="13" t="s">
        <v>49</v>
      </c>
    </row>
    <row r="28" spans="2:3" x14ac:dyDescent="0.25">
      <c r="B28" s="16" t="s">
        <v>50</v>
      </c>
      <c r="C28" s="13" t="s">
        <v>51</v>
      </c>
    </row>
    <row r="29" spans="2:3" ht="64.5" x14ac:dyDescent="0.25">
      <c r="B29" s="16" t="s">
        <v>52</v>
      </c>
      <c r="C29" s="15" t="s">
        <v>53</v>
      </c>
    </row>
    <row r="30" spans="2:3" ht="64.5" x14ac:dyDescent="0.25">
      <c r="B30" s="16" t="s">
        <v>54</v>
      </c>
      <c r="C30" s="13" t="s">
        <v>55</v>
      </c>
    </row>
    <row r="31" spans="2:3" ht="51.75" x14ac:dyDescent="0.25">
      <c r="B31" s="16" t="s">
        <v>56</v>
      </c>
      <c r="C31" s="13" t="s">
        <v>57</v>
      </c>
    </row>
    <row r="32" spans="2:3" ht="26.25" x14ac:dyDescent="0.25">
      <c r="B32" s="16" t="s">
        <v>58</v>
      </c>
      <c r="C32" s="13" t="s">
        <v>59</v>
      </c>
    </row>
    <row r="33" spans="2:3" x14ac:dyDescent="0.25">
      <c r="B33" s="16" t="s">
        <v>60</v>
      </c>
      <c r="C33" s="13" t="s">
        <v>61</v>
      </c>
    </row>
    <row r="34" spans="2:3" ht="64.5" x14ac:dyDescent="0.25">
      <c r="B34" s="16" t="s">
        <v>62</v>
      </c>
      <c r="C34" s="13" t="s">
        <v>63</v>
      </c>
    </row>
    <row r="35" spans="2:3" ht="26.25" x14ac:dyDescent="0.25">
      <c r="B35" s="16" t="s">
        <v>64</v>
      </c>
      <c r="C35" s="13" t="s">
        <v>65</v>
      </c>
    </row>
    <row r="36" spans="2:3" ht="64.5" x14ac:dyDescent="0.25">
      <c r="B36" s="16" t="s">
        <v>66</v>
      </c>
      <c r="C36" s="13" t="s">
        <v>67</v>
      </c>
    </row>
    <row r="37" spans="2:3" ht="115.5" x14ac:dyDescent="0.25">
      <c r="B37" s="16" t="s">
        <v>68</v>
      </c>
      <c r="C37" s="13" t="s">
        <v>69</v>
      </c>
    </row>
    <row r="38" spans="2:3" ht="90" x14ac:dyDescent="0.25">
      <c r="B38" s="9" t="s">
        <v>70</v>
      </c>
      <c r="C38" s="13" t="s">
        <v>71</v>
      </c>
    </row>
    <row r="39" spans="2:3" ht="51.75" x14ac:dyDescent="0.25">
      <c r="B39" s="9" t="s">
        <v>72</v>
      </c>
      <c r="C39" s="13" t="s">
        <v>73</v>
      </c>
    </row>
    <row r="40" spans="2:3" ht="26.25" x14ac:dyDescent="0.25">
      <c r="B40" s="9" t="s">
        <v>74</v>
      </c>
      <c r="C40" s="13" t="s">
        <v>75</v>
      </c>
    </row>
    <row r="41" spans="2:3" ht="26.25" x14ac:dyDescent="0.25">
      <c r="B41" s="9" t="s">
        <v>76</v>
      </c>
      <c r="C41" s="13" t="s">
        <v>77</v>
      </c>
    </row>
    <row r="42" spans="2:3" ht="38.25" x14ac:dyDescent="0.25">
      <c r="B42" s="9" t="s">
        <v>78</v>
      </c>
      <c r="C42" s="18" t="s">
        <v>79</v>
      </c>
    </row>
    <row r="43" spans="2:3" ht="25.5" x14ac:dyDescent="0.25">
      <c r="B43" s="9" t="s">
        <v>80</v>
      </c>
      <c r="C43" s="18" t="s">
        <v>81</v>
      </c>
    </row>
    <row r="44" spans="2:3" ht="38.25" x14ac:dyDescent="0.25">
      <c r="B44" s="9" t="s">
        <v>82</v>
      </c>
      <c r="C44" s="18" t="s">
        <v>83</v>
      </c>
    </row>
    <row r="45" spans="2:3" ht="25.5" x14ac:dyDescent="0.25">
      <c r="B45" s="9" t="s">
        <v>84</v>
      </c>
      <c r="C45" s="18" t="s">
        <v>85</v>
      </c>
    </row>
    <row r="46" spans="2:3" ht="38.25" x14ac:dyDescent="0.25">
      <c r="B46" s="9" t="s">
        <v>95</v>
      </c>
      <c r="C46" s="18" t="s">
        <v>96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137"/>
  <sheetViews>
    <sheetView tabSelected="1" topLeftCell="A95" zoomScaleNormal="100" workbookViewId="0">
      <selection activeCell="C111" sqref="C111"/>
    </sheetView>
  </sheetViews>
  <sheetFormatPr defaultRowHeight="15" x14ac:dyDescent="0.25"/>
  <cols>
    <col min="2" max="2" width="9.140625" style="6"/>
    <col min="3" max="3" width="49.140625" style="1" bestFit="1" customWidth="1"/>
    <col min="4" max="4" width="20.140625" customWidth="1"/>
    <col min="5" max="5" width="15.85546875" customWidth="1"/>
    <col min="6" max="6" width="17.5703125" customWidth="1"/>
  </cols>
  <sheetData>
    <row r="2" spans="2:6" x14ac:dyDescent="0.25">
      <c r="D2" s="31" t="s">
        <v>1</v>
      </c>
      <c r="E2" s="31" t="s">
        <v>129</v>
      </c>
      <c r="F2" s="32" t="s">
        <v>130</v>
      </c>
    </row>
    <row r="4" spans="2:6" ht="45" x14ac:dyDescent="0.25">
      <c r="B4" s="6">
        <v>1</v>
      </c>
      <c r="C4" s="1" t="s">
        <v>93</v>
      </c>
      <c r="E4" s="2"/>
    </row>
    <row r="5" spans="2:6" x14ac:dyDescent="0.25">
      <c r="C5" s="1" t="s">
        <v>5</v>
      </c>
      <c r="D5">
        <v>1</v>
      </c>
      <c r="E5" s="2"/>
      <c r="F5" s="2">
        <f>D5*E5</f>
        <v>0</v>
      </c>
    </row>
    <row r="6" spans="2:6" x14ac:dyDescent="0.25">
      <c r="E6" s="2"/>
      <c r="F6" s="2"/>
    </row>
    <row r="7" spans="2:6" ht="30" x14ac:dyDescent="0.25">
      <c r="B7" s="6">
        <v>2</v>
      </c>
      <c r="C7" s="1" t="s">
        <v>98</v>
      </c>
      <c r="E7" s="2"/>
      <c r="F7" s="2"/>
    </row>
    <row r="8" spans="2:6" x14ac:dyDescent="0.25">
      <c r="C8" s="1" t="s">
        <v>5</v>
      </c>
      <c r="D8">
        <v>1</v>
      </c>
      <c r="E8" s="2"/>
      <c r="F8" s="2">
        <f>D8*E8</f>
        <v>0</v>
      </c>
    </row>
    <row r="9" spans="2:6" x14ac:dyDescent="0.25">
      <c r="E9" s="2"/>
      <c r="F9" s="2"/>
    </row>
    <row r="10" spans="2:6" ht="75" x14ac:dyDescent="0.25">
      <c r="B10" s="6">
        <v>3</v>
      </c>
      <c r="C10" s="1" t="s">
        <v>94</v>
      </c>
      <c r="E10" s="2"/>
      <c r="F10" s="2"/>
    </row>
    <row r="11" spans="2:6" x14ac:dyDescent="0.25">
      <c r="C11" s="1" t="s">
        <v>5</v>
      </c>
      <c r="D11">
        <v>1</v>
      </c>
      <c r="E11" s="2"/>
      <c r="F11" s="2">
        <f>D11*E11</f>
        <v>0</v>
      </c>
    </row>
    <row r="12" spans="2:6" x14ac:dyDescent="0.25">
      <c r="E12" s="2"/>
      <c r="F12" s="2"/>
    </row>
    <row r="13" spans="2:6" ht="60" x14ac:dyDescent="0.25">
      <c r="B13" s="6">
        <v>4</v>
      </c>
      <c r="C13" s="1" t="s">
        <v>2</v>
      </c>
      <c r="E13" s="2"/>
      <c r="F13" s="2"/>
    </row>
    <row r="14" spans="2:6" x14ac:dyDescent="0.25">
      <c r="C14" s="1" t="s">
        <v>0</v>
      </c>
      <c r="D14">
        <f>58.68*0.15</f>
        <v>8.8019999999999996</v>
      </c>
      <c r="E14" s="2"/>
      <c r="F14" s="2">
        <f>D14*E14</f>
        <v>0</v>
      </c>
    </row>
    <row r="15" spans="2:6" x14ac:dyDescent="0.25">
      <c r="E15" s="2"/>
      <c r="F15" s="2"/>
    </row>
    <row r="16" spans="2:6" ht="45" x14ac:dyDescent="0.25">
      <c r="B16" s="6">
        <v>5</v>
      </c>
      <c r="C16" s="1" t="s">
        <v>8</v>
      </c>
      <c r="E16" s="2"/>
      <c r="F16" s="2"/>
    </row>
    <row r="17" spans="2:6" x14ac:dyDescent="0.25">
      <c r="C17" s="1" t="s">
        <v>0</v>
      </c>
      <c r="D17">
        <v>5.35</v>
      </c>
      <c r="E17" s="2"/>
      <c r="F17" s="2">
        <f>D17*E17</f>
        <v>0</v>
      </c>
    </row>
    <row r="18" spans="2:6" x14ac:dyDescent="0.25">
      <c r="E18" s="2"/>
      <c r="F18" s="2"/>
    </row>
    <row r="19" spans="2:6" ht="45" x14ac:dyDescent="0.25">
      <c r="B19" s="6">
        <v>6</v>
      </c>
      <c r="C19" s="1" t="s">
        <v>87</v>
      </c>
      <c r="E19" s="2"/>
      <c r="F19" s="2"/>
    </row>
    <row r="20" spans="2:6" s="26" customFormat="1" x14ac:dyDescent="0.25">
      <c r="B20" s="27"/>
      <c r="C20" s="28" t="s">
        <v>88</v>
      </c>
      <c r="D20" s="26">
        <v>1</v>
      </c>
      <c r="E20" s="29"/>
      <c r="F20" s="29">
        <f>D20*E20</f>
        <v>0</v>
      </c>
    </row>
    <row r="21" spans="2:6" s="26" customFormat="1" x14ac:dyDescent="0.25">
      <c r="B21" s="27"/>
      <c r="C21" s="28"/>
      <c r="E21" s="29"/>
      <c r="F21" s="29"/>
    </row>
    <row r="22" spans="2:6" s="26" customFormat="1" ht="45" x14ac:dyDescent="0.25">
      <c r="B22" s="27">
        <v>7</v>
      </c>
      <c r="C22" s="28" t="s">
        <v>110</v>
      </c>
      <c r="E22" s="29"/>
      <c r="F22" s="29"/>
    </row>
    <row r="23" spans="2:6" s="26" customFormat="1" x14ac:dyDescent="0.25">
      <c r="B23" s="27"/>
      <c r="C23" s="28" t="s">
        <v>6</v>
      </c>
      <c r="D23" s="26">
        <f>65*2</f>
        <v>130</v>
      </c>
      <c r="E23" s="29"/>
      <c r="F23" s="29">
        <f>D23*E23</f>
        <v>0</v>
      </c>
    </row>
    <row r="24" spans="2:6" s="26" customFormat="1" x14ac:dyDescent="0.25">
      <c r="B24" s="27"/>
      <c r="C24" s="28"/>
      <c r="E24" s="29"/>
      <c r="F24" s="29"/>
    </row>
    <row r="25" spans="2:6" s="26" customFormat="1" ht="75" x14ac:dyDescent="0.25">
      <c r="B25" s="27">
        <v>8</v>
      </c>
      <c r="C25" s="28" t="s">
        <v>113</v>
      </c>
      <c r="E25" s="29"/>
      <c r="F25" s="29"/>
    </row>
    <row r="26" spans="2:6" s="26" customFormat="1" x14ac:dyDescent="0.25">
      <c r="B26" s="27"/>
      <c r="C26" s="28" t="s">
        <v>88</v>
      </c>
      <c r="D26" s="26">
        <v>3</v>
      </c>
      <c r="E26" s="29"/>
      <c r="F26" s="29">
        <f>D26*E26</f>
        <v>0</v>
      </c>
    </row>
    <row r="27" spans="2:6" s="26" customFormat="1" x14ac:dyDescent="0.25">
      <c r="B27" s="27"/>
      <c r="C27" s="28"/>
      <c r="E27" s="29"/>
      <c r="F27" s="29"/>
    </row>
    <row r="28" spans="2:6" s="26" customFormat="1" ht="45" x14ac:dyDescent="0.25">
      <c r="B28" s="27">
        <v>9</v>
      </c>
      <c r="C28" s="28" t="s">
        <v>111</v>
      </c>
      <c r="E28" s="29"/>
      <c r="F28" s="29"/>
    </row>
    <row r="29" spans="2:6" s="26" customFormat="1" x14ac:dyDescent="0.25">
      <c r="B29" s="27"/>
      <c r="C29" s="28" t="s">
        <v>88</v>
      </c>
      <c r="D29" s="26">
        <v>3</v>
      </c>
      <c r="E29" s="29"/>
      <c r="F29" s="29">
        <f>D29*E29</f>
        <v>0</v>
      </c>
    </row>
    <row r="30" spans="2:6" s="26" customFormat="1" x14ac:dyDescent="0.25">
      <c r="B30" s="27"/>
      <c r="C30" s="28"/>
      <c r="E30" s="29"/>
      <c r="F30" s="29"/>
    </row>
    <row r="31" spans="2:6" s="26" customFormat="1" ht="75" x14ac:dyDescent="0.25">
      <c r="B31" s="27">
        <v>10</v>
      </c>
      <c r="C31" s="28" t="s">
        <v>112</v>
      </c>
      <c r="E31" s="29"/>
      <c r="F31" s="29"/>
    </row>
    <row r="32" spans="2:6" s="26" customFormat="1" x14ac:dyDescent="0.25">
      <c r="B32" s="27"/>
      <c r="C32" s="28" t="s">
        <v>6</v>
      </c>
      <c r="D32" s="26">
        <v>65</v>
      </c>
      <c r="E32" s="29"/>
      <c r="F32" s="29">
        <f>D32*E32</f>
        <v>0</v>
      </c>
    </row>
    <row r="33" spans="2:6" s="26" customFormat="1" x14ac:dyDescent="0.25">
      <c r="B33" s="27"/>
      <c r="C33" s="28"/>
      <c r="E33" s="29"/>
      <c r="F33" s="29"/>
    </row>
    <row r="34" spans="2:6" s="26" customFormat="1" ht="45" x14ac:dyDescent="0.25">
      <c r="B34" s="27">
        <v>11</v>
      </c>
      <c r="C34" s="28" t="s">
        <v>115</v>
      </c>
      <c r="E34" s="29"/>
      <c r="F34" s="29"/>
    </row>
    <row r="35" spans="2:6" s="26" customFormat="1" x14ac:dyDescent="0.25">
      <c r="B35" s="27"/>
      <c r="C35" s="28" t="s">
        <v>88</v>
      </c>
      <c r="D35" s="26">
        <v>6</v>
      </c>
      <c r="E35" s="29"/>
      <c r="F35" s="29">
        <f>D35*E35</f>
        <v>0</v>
      </c>
    </row>
    <row r="36" spans="2:6" s="26" customFormat="1" x14ac:dyDescent="0.25">
      <c r="B36" s="27"/>
      <c r="C36" s="28"/>
      <c r="E36" s="29"/>
      <c r="F36" s="29"/>
    </row>
    <row r="37" spans="2:6" s="26" customFormat="1" ht="30" x14ac:dyDescent="0.25">
      <c r="B37" s="27">
        <v>12</v>
      </c>
      <c r="C37" s="28" t="s">
        <v>114</v>
      </c>
      <c r="E37" s="29"/>
      <c r="F37" s="29"/>
    </row>
    <row r="38" spans="2:6" s="26" customFormat="1" x14ac:dyDescent="0.25">
      <c r="B38" s="27"/>
      <c r="C38" s="28" t="s">
        <v>6</v>
      </c>
      <c r="D38" s="26">
        <v>20</v>
      </c>
      <c r="E38" s="29"/>
      <c r="F38" s="29">
        <f>D38*E38</f>
        <v>0</v>
      </c>
    </row>
    <row r="39" spans="2:6" s="26" customFormat="1" x14ac:dyDescent="0.25">
      <c r="B39" s="27"/>
      <c r="C39" s="28"/>
      <c r="E39" s="29"/>
      <c r="F39" s="29"/>
    </row>
    <row r="40" spans="2:6" s="26" customFormat="1" ht="75" x14ac:dyDescent="0.25">
      <c r="B40" s="27">
        <v>13</v>
      </c>
      <c r="C40" s="28" t="s">
        <v>116</v>
      </c>
      <c r="E40" s="29"/>
      <c r="F40" s="29"/>
    </row>
    <row r="41" spans="2:6" s="26" customFormat="1" x14ac:dyDescent="0.25">
      <c r="B41" s="27"/>
      <c r="C41" s="28" t="s">
        <v>6</v>
      </c>
      <c r="D41" s="26">
        <v>10</v>
      </c>
      <c r="E41" s="29"/>
      <c r="F41" s="29">
        <f>D41*E41</f>
        <v>0</v>
      </c>
    </row>
    <row r="42" spans="2:6" s="26" customFormat="1" x14ac:dyDescent="0.25">
      <c r="B42" s="27"/>
      <c r="C42" s="28"/>
      <c r="E42" s="29"/>
      <c r="F42" s="29"/>
    </row>
    <row r="43" spans="2:6" s="26" customFormat="1" ht="45" x14ac:dyDescent="0.25">
      <c r="B43" s="27">
        <v>14</v>
      </c>
      <c r="C43" s="28" t="s">
        <v>117</v>
      </c>
      <c r="E43" s="29"/>
      <c r="F43" s="29"/>
    </row>
    <row r="44" spans="2:6" s="26" customFormat="1" x14ac:dyDescent="0.25">
      <c r="B44" s="27"/>
      <c r="C44" s="28" t="s">
        <v>88</v>
      </c>
      <c r="D44" s="26">
        <v>1</v>
      </c>
      <c r="E44" s="29"/>
      <c r="F44" s="29">
        <f>D44*E44</f>
        <v>0</v>
      </c>
    </row>
    <row r="45" spans="2:6" s="26" customFormat="1" x14ac:dyDescent="0.25">
      <c r="B45" s="27"/>
      <c r="C45" s="28"/>
      <c r="E45" s="29"/>
      <c r="F45" s="29"/>
    </row>
    <row r="46" spans="2:6" s="26" customFormat="1" ht="60" x14ac:dyDescent="0.25">
      <c r="B46" s="27">
        <v>15</v>
      </c>
      <c r="C46" s="30" t="s">
        <v>128</v>
      </c>
      <c r="E46" s="29"/>
      <c r="F46" s="29"/>
    </row>
    <row r="47" spans="2:6" s="26" customFormat="1" x14ac:dyDescent="0.25">
      <c r="B47" s="27"/>
      <c r="C47" s="28" t="s">
        <v>88</v>
      </c>
      <c r="D47" s="26">
        <v>1</v>
      </c>
      <c r="E47" s="29"/>
      <c r="F47" s="29">
        <f>D47*E47</f>
        <v>0</v>
      </c>
    </row>
    <row r="48" spans="2:6" s="26" customFormat="1" x14ac:dyDescent="0.25">
      <c r="B48" s="27"/>
      <c r="C48" s="28"/>
      <c r="E48" s="29"/>
      <c r="F48" s="29"/>
    </row>
    <row r="49" spans="2:6" s="26" customFormat="1" ht="45" x14ac:dyDescent="0.25">
      <c r="B49" s="27">
        <v>16</v>
      </c>
      <c r="C49" s="28" t="s">
        <v>118</v>
      </c>
      <c r="E49" s="29"/>
      <c r="F49" s="29"/>
    </row>
    <row r="50" spans="2:6" s="26" customFormat="1" x14ac:dyDescent="0.25">
      <c r="B50" s="27"/>
      <c r="C50" s="28" t="s">
        <v>88</v>
      </c>
      <c r="D50" s="26">
        <v>12</v>
      </c>
      <c r="E50" s="29"/>
      <c r="F50" s="29">
        <f>D50*E50</f>
        <v>0</v>
      </c>
    </row>
    <row r="51" spans="2:6" s="26" customFormat="1" x14ac:dyDescent="0.25">
      <c r="B51" s="27"/>
      <c r="C51" s="28"/>
      <c r="E51" s="29"/>
      <c r="F51" s="29"/>
    </row>
    <row r="52" spans="2:6" s="26" customFormat="1" ht="45" x14ac:dyDescent="0.25">
      <c r="B52" s="27">
        <v>17</v>
      </c>
      <c r="C52" s="28" t="s">
        <v>119</v>
      </c>
      <c r="E52" s="29"/>
      <c r="F52" s="29"/>
    </row>
    <row r="53" spans="2:6" s="26" customFormat="1" x14ac:dyDescent="0.25">
      <c r="B53" s="27"/>
      <c r="C53" s="28" t="s">
        <v>4</v>
      </c>
      <c r="D53" s="26">
        <f>0.65*2.2</f>
        <v>1.4300000000000002</v>
      </c>
      <c r="E53" s="29"/>
      <c r="F53" s="29">
        <f>D53*E53</f>
        <v>0</v>
      </c>
    </row>
    <row r="54" spans="2:6" s="26" customFormat="1" x14ac:dyDescent="0.25">
      <c r="B54" s="27"/>
      <c r="C54" s="28"/>
      <c r="E54" s="29"/>
      <c r="F54" s="29"/>
    </row>
    <row r="55" spans="2:6" s="26" customFormat="1" ht="60" x14ac:dyDescent="0.25">
      <c r="B55" s="27">
        <v>18</v>
      </c>
      <c r="C55" s="28" t="s">
        <v>124</v>
      </c>
      <c r="E55" s="29"/>
      <c r="F55" s="29"/>
    </row>
    <row r="56" spans="2:6" s="26" customFormat="1" x14ac:dyDescent="0.25">
      <c r="B56" s="27"/>
      <c r="C56" s="28" t="s">
        <v>4</v>
      </c>
      <c r="D56" s="26">
        <v>6.5</v>
      </c>
      <c r="E56" s="29"/>
      <c r="F56" s="29">
        <f>D56*E56</f>
        <v>0</v>
      </c>
    </row>
    <row r="57" spans="2:6" s="26" customFormat="1" x14ac:dyDescent="0.25">
      <c r="B57" s="27"/>
      <c r="C57" s="28"/>
      <c r="E57" s="29"/>
      <c r="F57" s="29"/>
    </row>
    <row r="58" spans="2:6" s="26" customFormat="1" ht="30" x14ac:dyDescent="0.25">
      <c r="B58" s="27">
        <v>19</v>
      </c>
      <c r="C58" s="28" t="s">
        <v>120</v>
      </c>
      <c r="E58" s="29"/>
      <c r="F58" s="29"/>
    </row>
    <row r="59" spans="2:6" s="26" customFormat="1" x14ac:dyDescent="0.25">
      <c r="B59" s="27"/>
      <c r="C59" s="28" t="s">
        <v>6</v>
      </c>
      <c r="D59" s="26">
        <f>2*75</f>
        <v>150</v>
      </c>
      <c r="E59" s="29"/>
      <c r="F59" s="29">
        <f>D59*E59</f>
        <v>0</v>
      </c>
    </row>
    <row r="60" spans="2:6" s="26" customFormat="1" x14ac:dyDescent="0.25">
      <c r="B60" s="27"/>
      <c r="C60" s="28"/>
      <c r="E60" s="29"/>
      <c r="F60" s="29"/>
    </row>
    <row r="61" spans="2:6" s="26" customFormat="1" ht="30" x14ac:dyDescent="0.25">
      <c r="B61" s="27">
        <v>20</v>
      </c>
      <c r="C61" s="28" t="s">
        <v>121</v>
      </c>
      <c r="E61" s="29"/>
      <c r="F61" s="29"/>
    </row>
    <row r="62" spans="2:6" s="26" customFormat="1" x14ac:dyDescent="0.25">
      <c r="B62" s="27"/>
      <c r="C62" s="28" t="s">
        <v>6</v>
      </c>
      <c r="D62" s="26">
        <f>2*75</f>
        <v>150</v>
      </c>
      <c r="E62" s="29"/>
      <c r="F62" s="29">
        <f>D62*E62</f>
        <v>0</v>
      </c>
    </row>
    <row r="63" spans="2:6" s="26" customFormat="1" x14ac:dyDescent="0.25">
      <c r="B63" s="27"/>
      <c r="C63" s="28"/>
      <c r="E63" s="29"/>
      <c r="F63" s="29"/>
    </row>
    <row r="64" spans="2:6" s="26" customFormat="1" ht="45" x14ac:dyDescent="0.25">
      <c r="B64" s="27">
        <v>21</v>
      </c>
      <c r="C64" s="28" t="s">
        <v>122</v>
      </c>
      <c r="E64" s="29"/>
      <c r="F64" s="29"/>
    </row>
    <row r="65" spans="2:6" s="26" customFormat="1" x14ac:dyDescent="0.25">
      <c r="B65" s="27"/>
      <c r="C65" s="28" t="s">
        <v>6</v>
      </c>
      <c r="D65" s="26">
        <f>65*2</f>
        <v>130</v>
      </c>
      <c r="E65" s="29"/>
      <c r="F65" s="29">
        <f>D65*E65</f>
        <v>0</v>
      </c>
    </row>
    <row r="66" spans="2:6" s="26" customFormat="1" x14ac:dyDescent="0.25">
      <c r="B66" s="27"/>
      <c r="C66" s="28"/>
      <c r="E66" s="29"/>
      <c r="F66" s="29"/>
    </row>
    <row r="67" spans="2:6" s="26" customFormat="1" ht="45" x14ac:dyDescent="0.25">
      <c r="B67" s="27">
        <v>22</v>
      </c>
      <c r="C67" s="28" t="s">
        <v>123</v>
      </c>
      <c r="E67" s="29"/>
      <c r="F67" s="29"/>
    </row>
    <row r="68" spans="2:6" s="26" customFormat="1" x14ac:dyDescent="0.25">
      <c r="B68" s="27"/>
      <c r="C68" s="28" t="s">
        <v>0</v>
      </c>
      <c r="D68" s="26">
        <f>65*0.45*0.25</f>
        <v>7.3125</v>
      </c>
      <c r="E68" s="29"/>
      <c r="F68" s="29">
        <f>D68*E68</f>
        <v>0</v>
      </c>
    </row>
    <row r="69" spans="2:6" s="26" customFormat="1" x14ac:dyDescent="0.25">
      <c r="B69" s="27"/>
      <c r="C69" s="28"/>
      <c r="E69" s="29"/>
      <c r="F69" s="29"/>
    </row>
    <row r="70" spans="2:6" s="26" customFormat="1" ht="30" x14ac:dyDescent="0.25">
      <c r="B70" s="27">
        <v>23</v>
      </c>
      <c r="C70" s="28" t="s">
        <v>89</v>
      </c>
      <c r="E70" s="29"/>
      <c r="F70" s="29"/>
    </row>
    <row r="71" spans="2:6" s="26" customFormat="1" x14ac:dyDescent="0.25">
      <c r="B71" s="27"/>
      <c r="C71" s="28" t="s">
        <v>88</v>
      </c>
      <c r="D71" s="26">
        <v>4</v>
      </c>
      <c r="E71" s="29"/>
      <c r="F71" s="29">
        <f>D71*E71</f>
        <v>0</v>
      </c>
    </row>
    <row r="72" spans="2:6" x14ac:dyDescent="0.25">
      <c r="E72" s="2"/>
      <c r="F72" s="2"/>
    </row>
    <row r="73" spans="2:6" ht="60" x14ac:dyDescent="0.25">
      <c r="B73" s="6">
        <v>24</v>
      </c>
      <c r="C73" s="1" t="s">
        <v>97</v>
      </c>
      <c r="E73" s="2"/>
      <c r="F73" s="2"/>
    </row>
    <row r="74" spans="2:6" x14ac:dyDescent="0.25">
      <c r="C74" s="1" t="s">
        <v>5</v>
      </c>
      <c r="D74">
        <v>1</v>
      </c>
      <c r="E74" s="2"/>
      <c r="F74" s="2">
        <f>D74*E74</f>
        <v>0</v>
      </c>
    </row>
    <row r="75" spans="2:6" x14ac:dyDescent="0.25">
      <c r="E75" s="2"/>
      <c r="F75" s="2"/>
    </row>
    <row r="76" spans="2:6" ht="75" x14ac:dyDescent="0.25">
      <c r="B76" s="6">
        <v>25</v>
      </c>
      <c r="C76" s="1" t="s">
        <v>125</v>
      </c>
      <c r="E76" s="2"/>
      <c r="F76" s="2"/>
    </row>
    <row r="77" spans="2:6" x14ac:dyDescent="0.25">
      <c r="C77" s="1" t="s">
        <v>6</v>
      </c>
      <c r="D77">
        <v>7.5</v>
      </c>
      <c r="E77" s="2"/>
      <c r="F77" s="2">
        <f>D77*E77</f>
        <v>0</v>
      </c>
    </row>
    <row r="78" spans="2:6" x14ac:dyDescent="0.25">
      <c r="E78" s="2"/>
      <c r="F78" s="2"/>
    </row>
    <row r="79" spans="2:6" ht="30" x14ac:dyDescent="0.25">
      <c r="B79" s="6">
        <v>26</v>
      </c>
      <c r="C79" s="1" t="s">
        <v>3</v>
      </c>
      <c r="E79" s="2"/>
      <c r="F79" s="2"/>
    </row>
    <row r="80" spans="2:6" x14ac:dyDescent="0.25">
      <c r="C80" s="1" t="s">
        <v>4</v>
      </c>
      <c r="D80">
        <v>58.68</v>
      </c>
      <c r="E80" s="2"/>
      <c r="F80" s="2">
        <f>D80*E80</f>
        <v>0</v>
      </c>
    </row>
    <row r="81" spans="2:6" x14ac:dyDescent="0.25">
      <c r="E81" s="2"/>
      <c r="F81" s="2"/>
    </row>
    <row r="82" spans="2:6" ht="45" x14ac:dyDescent="0.25">
      <c r="B82" s="6">
        <v>27</v>
      </c>
      <c r="C82" s="1" t="s">
        <v>104</v>
      </c>
      <c r="E82" s="2"/>
      <c r="F82" s="2"/>
    </row>
    <row r="83" spans="2:6" x14ac:dyDescent="0.25">
      <c r="C83" s="1" t="s">
        <v>6</v>
      </c>
      <c r="D83">
        <f>2*(30+60)*2</f>
        <v>360</v>
      </c>
      <c r="E83" s="2"/>
      <c r="F83" s="2">
        <f>D83*E83</f>
        <v>0</v>
      </c>
    </row>
    <row r="84" spans="2:6" x14ac:dyDescent="0.25">
      <c r="E84" s="2"/>
      <c r="F84" s="2"/>
    </row>
    <row r="85" spans="2:6" ht="45" x14ac:dyDescent="0.25">
      <c r="B85" s="6">
        <v>28</v>
      </c>
      <c r="C85" s="1" t="s">
        <v>106</v>
      </c>
      <c r="D85">
        <v>212.5</v>
      </c>
      <c r="E85" s="2"/>
      <c r="F85" s="2">
        <f>D85*E85</f>
        <v>0</v>
      </c>
    </row>
    <row r="86" spans="2:6" x14ac:dyDescent="0.25">
      <c r="C86" s="1" t="s">
        <v>6</v>
      </c>
      <c r="E86" s="2"/>
      <c r="F86" s="2"/>
    </row>
    <row r="87" spans="2:6" x14ac:dyDescent="0.25">
      <c r="E87" s="2"/>
      <c r="F87" s="2"/>
    </row>
    <row r="88" spans="2:6" ht="30" x14ac:dyDescent="0.25">
      <c r="B88" s="6">
        <v>29</v>
      </c>
      <c r="C88" s="1" t="s">
        <v>9</v>
      </c>
      <c r="E88" s="2"/>
      <c r="F88" s="2"/>
    </row>
    <row r="89" spans="2:6" x14ac:dyDescent="0.25">
      <c r="C89" s="1" t="s">
        <v>4</v>
      </c>
      <c r="D89" s="19">
        <v>5</v>
      </c>
      <c r="E89" s="2"/>
      <c r="F89" s="2">
        <f>D89*E89</f>
        <v>0</v>
      </c>
    </row>
    <row r="90" spans="2:6" x14ac:dyDescent="0.25">
      <c r="D90" s="19"/>
      <c r="E90" s="2"/>
      <c r="F90" s="2"/>
    </row>
    <row r="91" spans="2:6" ht="30" x14ac:dyDescent="0.25">
      <c r="B91" s="6">
        <v>30</v>
      </c>
      <c r="C91" s="1" t="s">
        <v>126</v>
      </c>
      <c r="D91" s="19"/>
      <c r="E91" s="2"/>
      <c r="F91" s="2"/>
    </row>
    <row r="92" spans="2:6" x14ac:dyDescent="0.25">
      <c r="C92" s="1" t="s">
        <v>4</v>
      </c>
      <c r="D92" s="19">
        <f>2*(0.2*3.5)+0.15*3</f>
        <v>1.85</v>
      </c>
      <c r="E92" s="2"/>
      <c r="F92" s="2">
        <f>D92*E92</f>
        <v>0</v>
      </c>
    </row>
    <row r="93" spans="2:6" x14ac:dyDescent="0.25">
      <c r="D93" s="19"/>
      <c r="E93" s="2"/>
      <c r="F93" s="2"/>
    </row>
    <row r="94" spans="2:6" ht="45" x14ac:dyDescent="0.25">
      <c r="B94" s="6">
        <v>31</v>
      </c>
      <c r="C94" s="1" t="s">
        <v>103</v>
      </c>
      <c r="D94" s="19"/>
      <c r="E94" s="2"/>
      <c r="F94" s="2"/>
    </row>
    <row r="95" spans="2:6" x14ac:dyDescent="0.25">
      <c r="C95" s="1" t="s">
        <v>4</v>
      </c>
      <c r="D95" s="19">
        <v>1841.61</v>
      </c>
      <c r="E95" s="2"/>
      <c r="F95" s="2">
        <f>D95*E95</f>
        <v>0</v>
      </c>
    </row>
    <row r="96" spans="2:6" x14ac:dyDescent="0.25">
      <c r="E96" s="2"/>
      <c r="F96" s="2"/>
    </row>
    <row r="97" spans="2:6" ht="45" x14ac:dyDescent="0.25">
      <c r="B97" s="6">
        <v>32</v>
      </c>
      <c r="C97" s="1" t="s">
        <v>102</v>
      </c>
      <c r="E97" s="2"/>
      <c r="F97" s="2"/>
    </row>
    <row r="98" spans="2:6" x14ac:dyDescent="0.25">
      <c r="C98" s="1" t="s">
        <v>4</v>
      </c>
      <c r="D98">
        <f>1841.61*2</f>
        <v>3683.22</v>
      </c>
      <c r="E98" s="2"/>
      <c r="F98" s="2">
        <f>D98*E98</f>
        <v>0</v>
      </c>
    </row>
    <row r="99" spans="2:6" x14ac:dyDescent="0.25">
      <c r="E99" s="2"/>
      <c r="F99" s="2"/>
    </row>
    <row r="100" spans="2:6" ht="30" x14ac:dyDescent="0.25">
      <c r="B100" s="6">
        <v>33</v>
      </c>
      <c r="C100" s="1" t="s">
        <v>127</v>
      </c>
      <c r="E100" s="2"/>
      <c r="F100" s="2"/>
    </row>
    <row r="101" spans="2:6" x14ac:dyDescent="0.25">
      <c r="C101" s="1" t="s">
        <v>0</v>
      </c>
      <c r="D101">
        <f>3.5*0.2*0.15</f>
        <v>0.10500000000000001</v>
      </c>
      <c r="E101" s="2"/>
      <c r="F101" s="2">
        <f>D101*E101</f>
        <v>0</v>
      </c>
    </row>
    <row r="102" spans="2:6" x14ac:dyDescent="0.25">
      <c r="E102" s="2"/>
      <c r="F102" s="2"/>
    </row>
    <row r="103" spans="2:6" ht="45" x14ac:dyDescent="0.25">
      <c r="B103" s="6">
        <v>34</v>
      </c>
      <c r="C103" s="1" t="s">
        <v>90</v>
      </c>
      <c r="E103" s="2"/>
      <c r="F103" s="2"/>
    </row>
    <row r="104" spans="2:6" x14ac:dyDescent="0.25">
      <c r="C104" s="1" t="s">
        <v>0</v>
      </c>
      <c r="D104">
        <f>D80*0.2+2</f>
        <v>13.736000000000001</v>
      </c>
      <c r="E104" s="2"/>
      <c r="F104" s="2">
        <f>D104*E104</f>
        <v>0</v>
      </c>
    </row>
    <row r="105" spans="2:6" x14ac:dyDescent="0.25">
      <c r="E105" s="2"/>
      <c r="F105" s="2"/>
    </row>
    <row r="106" spans="2:6" ht="45" x14ac:dyDescent="0.25">
      <c r="B106" s="6">
        <v>35</v>
      </c>
      <c r="C106" s="1" t="s">
        <v>131</v>
      </c>
      <c r="E106" s="2"/>
      <c r="F106" s="2"/>
    </row>
    <row r="107" spans="2:6" x14ac:dyDescent="0.25">
      <c r="C107" s="1" t="s">
        <v>0</v>
      </c>
      <c r="D107">
        <v>331.49</v>
      </c>
      <c r="E107" s="2"/>
      <c r="F107" s="2">
        <f>D107*E107</f>
        <v>0</v>
      </c>
    </row>
    <row r="108" spans="2:6" x14ac:dyDescent="0.25">
      <c r="E108" s="2"/>
      <c r="F108" s="2"/>
    </row>
    <row r="109" spans="2:6" ht="45" x14ac:dyDescent="0.25">
      <c r="B109" s="6">
        <v>36</v>
      </c>
      <c r="C109" s="1" t="s">
        <v>105</v>
      </c>
      <c r="E109" s="2"/>
      <c r="F109" s="2"/>
    </row>
    <row r="110" spans="2:6" x14ac:dyDescent="0.25">
      <c r="C110" s="1" t="s">
        <v>4</v>
      </c>
      <c r="D110">
        <v>1841.61</v>
      </c>
      <c r="E110" s="2"/>
      <c r="F110" s="2">
        <f>D110*E110</f>
        <v>0</v>
      </c>
    </row>
    <row r="111" spans="2:6" x14ac:dyDescent="0.25">
      <c r="E111" s="2"/>
      <c r="F111" s="2"/>
    </row>
    <row r="112" spans="2:6" ht="30" x14ac:dyDescent="0.25">
      <c r="B112" s="6">
        <v>37</v>
      </c>
      <c r="C112" s="1" t="s">
        <v>10</v>
      </c>
      <c r="E112" s="2"/>
      <c r="F112" s="2"/>
    </row>
    <row r="113" spans="2:6" x14ac:dyDescent="0.25">
      <c r="C113" s="1" t="s">
        <v>11</v>
      </c>
      <c r="D113" s="19">
        <v>1587.22</v>
      </c>
      <c r="E113" s="2"/>
      <c r="F113" s="2">
        <f>D113*E113</f>
        <v>0</v>
      </c>
    </row>
    <row r="114" spans="2:6" x14ac:dyDescent="0.25">
      <c r="E114" s="2"/>
      <c r="F114" s="2"/>
    </row>
    <row r="115" spans="2:6" ht="30" x14ac:dyDescent="0.25">
      <c r="B115" s="6">
        <v>38</v>
      </c>
      <c r="C115" s="1" t="s">
        <v>132</v>
      </c>
      <c r="E115" s="2"/>
      <c r="F115" s="2"/>
    </row>
    <row r="116" spans="2:6" x14ac:dyDescent="0.25">
      <c r="C116" s="1" t="s">
        <v>11</v>
      </c>
      <c r="D116">
        <v>3281.5</v>
      </c>
      <c r="E116" s="2"/>
      <c r="F116" s="2">
        <f>D116*E116</f>
        <v>0</v>
      </c>
    </row>
    <row r="117" spans="2:6" x14ac:dyDescent="0.25">
      <c r="E117" s="2"/>
      <c r="F117" s="2"/>
    </row>
    <row r="118" spans="2:6" ht="30" x14ac:dyDescent="0.25">
      <c r="B118" s="6">
        <v>39</v>
      </c>
      <c r="C118" s="1" t="s">
        <v>107</v>
      </c>
      <c r="E118" s="2"/>
      <c r="F118" s="2"/>
    </row>
    <row r="119" spans="2:6" x14ac:dyDescent="0.25">
      <c r="C119" s="1" t="s">
        <v>11</v>
      </c>
      <c r="D119">
        <v>705</v>
      </c>
      <c r="E119" s="2"/>
      <c r="F119" s="2">
        <f>D119*E119</f>
        <v>0</v>
      </c>
    </row>
    <row r="120" spans="2:6" x14ac:dyDescent="0.25">
      <c r="E120" s="2"/>
      <c r="F120" s="2"/>
    </row>
    <row r="121" spans="2:6" ht="60" x14ac:dyDescent="0.25">
      <c r="B121" s="6">
        <v>40</v>
      </c>
      <c r="C121" s="1" t="s">
        <v>108</v>
      </c>
      <c r="E121" s="2"/>
      <c r="F121" s="2"/>
    </row>
    <row r="122" spans="2:6" x14ac:dyDescent="0.25">
      <c r="C122" s="1" t="s">
        <v>88</v>
      </c>
      <c r="D122">
        <v>344</v>
      </c>
      <c r="E122" s="2"/>
      <c r="F122" s="2">
        <f>D122*E122</f>
        <v>0</v>
      </c>
    </row>
    <row r="123" spans="2:6" x14ac:dyDescent="0.25">
      <c r="E123" s="2"/>
      <c r="F123" s="2"/>
    </row>
    <row r="124" spans="2:6" ht="135" x14ac:dyDescent="0.25">
      <c r="B124" s="6">
        <v>41</v>
      </c>
      <c r="C124" s="23" t="s">
        <v>109</v>
      </c>
      <c r="E124" s="2"/>
      <c r="F124" s="2"/>
    </row>
    <row r="125" spans="2:6" x14ac:dyDescent="0.25">
      <c r="C125" s="1" t="s">
        <v>11</v>
      </c>
      <c r="D125">
        <v>7058.28</v>
      </c>
      <c r="E125" s="25"/>
      <c r="F125" s="2">
        <f>D125*E125</f>
        <v>0</v>
      </c>
    </row>
    <row r="126" spans="2:6" x14ac:dyDescent="0.25">
      <c r="E126" s="2"/>
      <c r="F126" s="2"/>
    </row>
    <row r="127" spans="2:6" x14ac:dyDescent="0.25">
      <c r="B127" s="6">
        <v>42</v>
      </c>
      <c r="C127" s="21" t="s">
        <v>99</v>
      </c>
      <c r="D127" s="22"/>
      <c r="E127" s="24"/>
      <c r="F127" s="20"/>
    </row>
    <row r="128" spans="2:6" x14ac:dyDescent="0.25">
      <c r="C128" s="21" t="s">
        <v>5</v>
      </c>
      <c r="D128" s="22">
        <v>1</v>
      </c>
      <c r="E128" s="24"/>
      <c r="F128" s="2">
        <f>D128*E128</f>
        <v>0</v>
      </c>
    </row>
    <row r="129" spans="2:6" x14ac:dyDescent="0.25">
      <c r="C129" s="21"/>
      <c r="D129" s="22"/>
      <c r="E129" s="24"/>
      <c r="F129" s="20"/>
    </row>
    <row r="130" spans="2:6" x14ac:dyDescent="0.25">
      <c r="B130" s="6">
        <v>43</v>
      </c>
      <c r="C130" s="21" t="s">
        <v>100</v>
      </c>
      <c r="D130" s="22"/>
      <c r="E130" s="24"/>
      <c r="F130" s="20"/>
    </row>
    <row r="131" spans="2:6" x14ac:dyDescent="0.25">
      <c r="C131" s="21" t="s">
        <v>101</v>
      </c>
      <c r="D131" s="22">
        <v>30</v>
      </c>
      <c r="E131" s="24"/>
      <c r="F131" s="2">
        <f>D131*E131</f>
        <v>0</v>
      </c>
    </row>
    <row r="132" spans="2:6" x14ac:dyDescent="0.25">
      <c r="E132" s="2"/>
      <c r="F132" s="2"/>
    </row>
    <row r="133" spans="2:6" ht="60" x14ac:dyDescent="0.25">
      <c r="B133" s="6">
        <v>44</v>
      </c>
      <c r="C133" s="1" t="s">
        <v>91</v>
      </c>
      <c r="D133" s="7">
        <v>0.1</v>
      </c>
      <c r="E133" s="2">
        <f>SUM(F5:F131)</f>
        <v>0</v>
      </c>
      <c r="F133" s="2">
        <f>E133*D133</f>
        <v>0</v>
      </c>
    </row>
    <row r="134" spans="2:6" x14ac:dyDescent="0.25">
      <c r="E134" s="2"/>
      <c r="F134" s="2"/>
    </row>
    <row r="135" spans="2:6" x14ac:dyDescent="0.25">
      <c r="C135" s="3" t="s">
        <v>92</v>
      </c>
      <c r="D135" s="4"/>
      <c r="E135" s="5"/>
      <c r="F135" s="5">
        <f>SUM(F4:F134)</f>
        <v>0</v>
      </c>
    </row>
    <row r="136" spans="2:6" x14ac:dyDescent="0.25">
      <c r="E136" s="2"/>
    </row>
    <row r="137" spans="2:6" x14ac:dyDescent="0.25">
      <c r="C137" s="1" t="s">
        <v>7</v>
      </c>
      <c r="E137" s="2"/>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Splošna določila</vt:lpstr>
      <vt:lpstr>popis</vt:lpstr>
      <vt:lpstr>Sheet3</vt:lpstr>
    </vt:vector>
  </TitlesOfParts>
  <Company>HP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prizma</dc:creator>
  <cp:lastModifiedBy>prizma</cp:lastModifiedBy>
  <dcterms:created xsi:type="dcterms:W3CDTF">2022-01-17T14:25:31Z</dcterms:created>
  <dcterms:modified xsi:type="dcterms:W3CDTF">2022-06-13T09:30:25Z</dcterms:modified>
</cp:coreProperties>
</file>